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480" yWindow="105" windowWidth="15180" windowHeight="12660" tabRatio="642"/>
  </bookViews>
  <sheets>
    <sheet name="Bedienung ( 0,1 )" sheetId="5" r:id="rId1"/>
    <sheet name="Linearer NS ( 0,1 oder 0,5 )" sheetId="4" r:id="rId2"/>
    <sheet name="Bedienung ( 0,5 )" sheetId="8" r:id="rId3"/>
    <sheet name="Linearer NS ( 0,5 )" sheetId="7" r:id="rId4"/>
  </sheets>
  <calcPr calcId="124519"/>
</workbook>
</file>

<file path=xl/calcChain.xml><?xml version="1.0" encoding="utf-8"?>
<calcChain xmlns="http://schemas.openxmlformats.org/spreadsheetml/2006/main">
  <c r="H9" i="7"/>
  <c r="G9"/>
  <c r="F9"/>
  <c r="H9" i="4"/>
  <c r="H6"/>
  <c r="G9"/>
  <c r="E9"/>
  <c r="F6"/>
  <c r="B16" i="7"/>
  <c r="B17"/>
  <c r="B18"/>
  <c r="E18"/>
  <c r="B19"/>
  <c r="E19"/>
  <c r="B20"/>
  <c r="E20"/>
  <c r="B21"/>
  <c r="E21"/>
  <c r="B22"/>
  <c r="E22"/>
  <c r="B23"/>
  <c r="E23"/>
  <c r="B24"/>
  <c r="E24"/>
  <c r="B25"/>
  <c r="E25"/>
  <c r="B26"/>
  <c r="E26"/>
  <c r="E17"/>
  <c r="E16"/>
  <c r="C26"/>
  <c r="C17"/>
  <c r="C18"/>
  <c r="C19"/>
  <c r="C20"/>
  <c r="C21"/>
  <c r="C22"/>
  <c r="C23"/>
  <c r="C24"/>
  <c r="C25"/>
  <c r="C16"/>
  <c r="D17"/>
  <c r="D18"/>
  <c r="D19"/>
  <c r="D20"/>
  <c r="D21"/>
  <c r="D22"/>
  <c r="D23"/>
  <c r="D24"/>
  <c r="D25"/>
  <c r="D26"/>
  <c r="D16"/>
  <c r="C15"/>
  <c r="B15"/>
  <c r="D14" i="4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D6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15"/>
  <c r="F10" i="7"/>
  <c r="H10" s="1"/>
  <c r="G10"/>
  <c r="F16" i="4"/>
  <c r="D15" s="1"/>
  <c r="E10"/>
  <c r="F17"/>
  <c r="D16"/>
  <c r="F18"/>
  <c r="D17" s="1"/>
  <c r="F19"/>
  <c r="D18"/>
  <c r="F20"/>
  <c r="D19" s="1"/>
  <c r="F21"/>
  <c r="D20"/>
  <c r="F22"/>
  <c r="D21" s="1"/>
  <c r="F23"/>
  <c r="D22"/>
  <c r="F24"/>
  <c r="D23" s="1"/>
  <c r="F25"/>
  <c r="D24"/>
  <c r="F26"/>
  <c r="D25" s="1"/>
  <c r="F27"/>
  <c r="D26"/>
  <c r="F28"/>
  <c r="D27" s="1"/>
  <c r="F29"/>
  <c r="D28"/>
  <c r="F30"/>
  <c r="D29" s="1"/>
  <c r="F31"/>
  <c r="D30"/>
  <c r="F32"/>
  <c r="D31" s="1"/>
  <c r="F33"/>
  <c r="D32"/>
  <c r="F34"/>
  <c r="D33" s="1"/>
  <c r="F35"/>
  <c r="D34"/>
  <c r="F36"/>
  <c r="D35" s="1"/>
  <c r="F37"/>
  <c r="D36"/>
  <c r="F38"/>
  <c r="D37" s="1"/>
  <c r="F39"/>
  <c r="D38"/>
  <c r="F40"/>
  <c r="D39" s="1"/>
  <c r="F41"/>
  <c r="D40"/>
  <c r="F42"/>
  <c r="D41" s="1"/>
  <c r="F43"/>
  <c r="D42"/>
  <c r="F44"/>
  <c r="D43" s="1"/>
  <c r="F45"/>
  <c r="D44"/>
  <c r="F46"/>
  <c r="D45" s="1"/>
  <c r="F47"/>
  <c r="D46"/>
  <c r="F48"/>
  <c r="D47" s="1"/>
  <c r="F49"/>
  <c r="D48"/>
  <c r="F50"/>
  <c r="D49" s="1"/>
  <c r="F51"/>
  <c r="D50"/>
  <c r="F52"/>
  <c r="D51" s="1"/>
  <c r="F53"/>
  <c r="D52"/>
  <c r="F54"/>
  <c r="D53" s="1"/>
  <c r="F55"/>
  <c r="D54"/>
  <c r="F56"/>
  <c r="D55" s="1"/>
  <c r="F57"/>
  <c r="D56"/>
  <c r="F58"/>
  <c r="D57" s="1"/>
  <c r="F59"/>
  <c r="D58"/>
  <c r="F60"/>
  <c r="D59" s="1"/>
  <c r="F61"/>
  <c r="D60"/>
  <c r="F62"/>
  <c r="D61" s="1"/>
  <c r="F63"/>
  <c r="D62"/>
  <c r="F64"/>
  <c r="D63" s="1"/>
  <c r="F65"/>
  <c r="D64"/>
  <c r="F15"/>
  <c r="G10"/>
  <c r="H10"/>
</calcChain>
</file>

<file path=xl/sharedStrings.xml><?xml version="1.0" encoding="utf-8"?>
<sst xmlns="http://schemas.openxmlformats.org/spreadsheetml/2006/main" count="117" uniqueCount="74">
  <si>
    <t>Geben Sie die maximal erreichbare Punktzahl ein:</t>
  </si>
  <si>
    <t>Geben Sie hier die maximal erreichbare Punktezahl ein :</t>
  </si>
  <si>
    <t>Geben Sie in das Feld die erreichte Punktzahl ein :</t>
  </si>
  <si>
    <t>Punkte :</t>
  </si>
  <si>
    <t>Dezimal</t>
  </si>
  <si>
    <t>Usus</t>
  </si>
  <si>
    <t>1-</t>
  </si>
  <si>
    <t>2+</t>
  </si>
  <si>
    <t>2-</t>
  </si>
  <si>
    <t>3+</t>
  </si>
  <si>
    <t>3-</t>
  </si>
  <si>
    <t>4+</t>
  </si>
  <si>
    <t>4-</t>
  </si>
  <si>
    <t>5+</t>
  </si>
  <si>
    <t>5-</t>
  </si>
  <si>
    <t>6+</t>
  </si>
  <si>
    <t>Die Tabelle</t>
  </si>
  <si>
    <t>errechnet</t>
  </si>
  <si>
    <t>(Wenn die Maximalpunktzahl</t>
  </si>
  <si>
    <t>Ist die Maximalpunktzahl</t>
  </si>
  <si>
    <t>Anhand der erreichten</t>
  </si>
  <si>
    <t>Punktzahl,</t>
  </si>
  <si>
    <t>a.) als Dezimal</t>
  </si>
  <si>
    <t>b.) gerundet</t>
  </si>
  <si>
    <t>c.) als Usus</t>
  </si>
  <si>
    <t>wird angezeigt.</t>
  </si>
  <si>
    <t>die zugrunde liegt</t>
  </si>
  <si>
    <t>Linearer Notenschlüssel in 0,5er Schritten</t>
  </si>
  <si>
    <t>Linearer Notenschlüssel in 0,1 bzw. 0,5 Schritten</t>
  </si>
  <si>
    <t>erscheint,</t>
  </si>
  <si>
    <t>wenn die</t>
  </si>
  <si>
    <t>Maximalpunktzahl</t>
  </si>
  <si>
    <t>eingegeben wird.</t>
  </si>
  <si>
    <t>Der Schutz</t>
  </si>
  <si>
    <t>die Datei</t>
  </si>
  <si>
    <t>auf Teufel und kaputt</t>
  </si>
  <si>
    <t>zu schützen,</t>
  </si>
  <si>
    <t>ist nicht dazu da</t>
  </si>
  <si>
    <t>sondern einzig</t>
  </si>
  <si>
    <t>wegen dem</t>
  </si>
  <si>
    <t>Verhalten des Cursors.</t>
  </si>
  <si>
    <t>Wer will</t>
  </si>
  <si>
    <t>(und wer kann)</t>
  </si>
  <si>
    <t>das Passwort lautet:</t>
  </si>
  <si>
    <t>Maus</t>
  </si>
  <si>
    <t>(Du hältst es in der Hand)</t>
  </si>
  <si>
    <t>Sonst ist es leer.</t>
  </si>
  <si>
    <t>erscheinen,</t>
  </si>
  <si>
    <t>Die Dezimal- Note,</t>
  </si>
  <si>
    <t>erreichten Punkte</t>
  </si>
  <si>
    <t>eingegeben werden.</t>
  </si>
  <si>
    <t>Geben Sie die erreichten Punkte ein :</t>
  </si>
  <si>
    <t>kleiner oder gleich 50 P ist,</t>
  </si>
  <si>
    <t>größer als 50 P,</t>
  </si>
  <si>
    <r>
      <t xml:space="preserve">den </t>
    </r>
    <r>
      <rPr>
        <b/>
        <sz val="10"/>
        <rFont val="Arial"/>
        <family val="2"/>
      </rPr>
      <t>Notenschlüssel</t>
    </r>
  </si>
  <si>
    <r>
      <t xml:space="preserve">die </t>
    </r>
    <r>
      <rPr>
        <b/>
        <sz val="10"/>
        <rFont val="Arial"/>
        <family val="2"/>
      </rPr>
      <t>Note</t>
    </r>
  </si>
  <si>
    <r>
      <t xml:space="preserve">Die </t>
    </r>
    <r>
      <rPr>
        <b/>
        <sz val="10"/>
        <rFont val="Arial"/>
        <family val="2"/>
      </rPr>
      <t>Punkteeinteilung</t>
    </r>
    <r>
      <rPr>
        <sz val="10"/>
        <rFont val="Arial"/>
      </rPr>
      <t>,</t>
    </r>
  </si>
  <si>
    <t>(nach Eingabe Gesamtpunkte)</t>
  </si>
  <si>
    <t>eingegeben werden</t>
  </si>
  <si>
    <r>
      <t>und</t>
    </r>
    <r>
      <rPr>
        <sz val="10"/>
        <rFont val="Arial"/>
      </rPr>
      <t xml:space="preserve"> die Gesamtpunktzahl</t>
    </r>
  </si>
  <si>
    <t>Fehlt eine Angabe,</t>
  </si>
  <si>
    <t>ist es leer.</t>
  </si>
  <si>
    <r>
      <t xml:space="preserve">den </t>
    </r>
    <r>
      <rPr>
        <b/>
        <sz val="10"/>
        <rFont val="Arial"/>
        <family val="2"/>
      </rPr>
      <t>Notenschlüssel</t>
    </r>
    <r>
      <rPr>
        <sz val="10"/>
        <rFont val="Arial"/>
      </rPr>
      <t>,</t>
    </r>
  </si>
  <si>
    <t>anhand der erreichten</t>
  </si>
  <si>
    <r>
      <t>die</t>
    </r>
    <r>
      <rPr>
        <b/>
        <sz val="10"/>
        <rFont val="Arial"/>
        <family val="2"/>
      </rPr>
      <t xml:space="preserve"> Note,</t>
    </r>
  </si>
  <si>
    <t>Die Dezimalnote,</t>
  </si>
  <si>
    <t>die gerundete Note</t>
  </si>
  <si>
    <t>und der Usus</t>
  </si>
  <si>
    <t>wenn die erreichten Punkte</t>
  </si>
  <si>
    <t>(in 0,5er- Schritten)</t>
  </si>
  <si>
    <t>in 0,1er- Schritten.</t>
  </si>
  <si>
    <t>in 0,5er- Schritten)</t>
  </si>
  <si>
    <t>Der Notenschlüssel,</t>
  </si>
  <si>
    <t>Der Notenschlüssel</t>
  </si>
</sst>
</file>

<file path=xl/styles.xml><?xml version="1.0" encoding="utf-8"?>
<styleSheet xmlns="http://schemas.openxmlformats.org/spreadsheetml/2006/main">
  <numFmts count="2">
    <numFmt numFmtId="178" formatCode="0&quot; P&quot;"/>
    <numFmt numFmtId="179" formatCode="0.0&quot; P&quot;"/>
  </numFmts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/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179" fontId="0" fillId="0" borderId="9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79" fontId="0" fillId="0" borderId="12" xfId="0" applyNumberFormat="1" applyBorder="1" applyAlignment="1">
      <alignment horizontal="right"/>
    </xf>
    <xf numFmtId="179" fontId="0" fillId="0" borderId="16" xfId="0" applyNumberFormat="1" applyBorder="1" applyAlignment="1">
      <alignment horizontal="left"/>
    </xf>
    <xf numFmtId="179" fontId="0" fillId="0" borderId="17" xfId="0" applyNumberFormat="1" applyBorder="1" applyAlignment="1">
      <alignment horizontal="left"/>
    </xf>
    <xf numFmtId="179" fontId="0" fillId="0" borderId="18" xfId="0" applyNumberFormat="1" applyBorder="1" applyAlignment="1">
      <alignment horizontal="left"/>
    </xf>
    <xf numFmtId="0" fontId="2" fillId="0" borderId="0" xfId="0" applyFont="1"/>
    <xf numFmtId="2" fontId="0" fillId="0" borderId="1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8" fontId="2" fillId="3" borderId="20" xfId="0" applyNumberFormat="1" applyFont="1" applyFill="1" applyBorder="1" applyAlignment="1" applyProtection="1">
      <alignment horizontal="center" vertical="center"/>
      <protection locked="0"/>
    </xf>
    <xf numFmtId="178" fontId="2" fillId="3" borderId="21" xfId="0" applyNumberFormat="1" applyFont="1" applyFill="1" applyBorder="1" applyAlignment="1" applyProtection="1">
      <alignment horizontal="center" vertical="center"/>
      <protection locked="0"/>
    </xf>
    <xf numFmtId="178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8" fontId="2" fillId="3" borderId="25" xfId="0" applyNumberFormat="1" applyFont="1" applyFill="1" applyBorder="1" applyAlignment="1" applyProtection="1">
      <alignment horizontal="center" vertical="center"/>
      <protection locked="0"/>
    </xf>
    <xf numFmtId="178" fontId="2" fillId="3" borderId="26" xfId="0" applyNumberFormat="1" applyFont="1" applyFill="1" applyBorder="1" applyAlignment="1" applyProtection="1">
      <alignment horizontal="center" vertical="center"/>
      <protection locked="0"/>
    </xf>
    <xf numFmtId="178" fontId="2" fillId="3" borderId="27" xfId="0" applyNumberFormat="1" applyFont="1" applyFill="1" applyBorder="1" applyAlignment="1" applyProtection="1">
      <alignment horizontal="center" vertical="center"/>
      <protection locked="0"/>
    </xf>
    <xf numFmtId="178" fontId="2" fillId="3" borderId="28" xfId="0" applyNumberFormat="1" applyFont="1" applyFill="1" applyBorder="1" applyAlignment="1" applyProtection="1">
      <alignment horizontal="center" vertical="center"/>
      <protection locked="0"/>
    </xf>
    <xf numFmtId="178" fontId="2" fillId="3" borderId="29" xfId="0" applyNumberFormat="1" applyFont="1" applyFill="1" applyBorder="1" applyAlignment="1" applyProtection="1">
      <alignment horizontal="center" vertical="center"/>
      <protection locked="0"/>
    </xf>
    <xf numFmtId="178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1">
    <cellStyle name="Standard" xfId="0" builtinId="0"/>
  </cellStyles>
  <dxfs count="7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55"/>
  <sheetViews>
    <sheetView showGridLines="0" tabSelected="1" workbookViewId="0">
      <selection activeCell="A54" sqref="A54"/>
    </sheetView>
  </sheetViews>
  <sheetFormatPr baseColWidth="10" defaultRowHeight="12.75"/>
  <sheetData>
    <row r="1" spans="1:1">
      <c r="A1" t="s">
        <v>16</v>
      </c>
    </row>
    <row r="2" spans="1:1">
      <c r="A2" t="s">
        <v>17</v>
      </c>
    </row>
    <row r="4" spans="1:1">
      <c r="A4" t="s">
        <v>54</v>
      </c>
    </row>
    <row r="5" spans="1:1">
      <c r="A5" t="s">
        <v>18</v>
      </c>
    </row>
    <row r="6" spans="1:1">
      <c r="A6" t="s">
        <v>52</v>
      </c>
    </row>
    <row r="7" spans="1:1">
      <c r="A7" t="s">
        <v>70</v>
      </c>
    </row>
    <row r="8" spans="1:1">
      <c r="A8" t="s">
        <v>19</v>
      </c>
    </row>
    <row r="9" spans="1:1">
      <c r="A9" t="s">
        <v>53</v>
      </c>
    </row>
    <row r="10" spans="1:1">
      <c r="A10" t="s">
        <v>71</v>
      </c>
    </row>
    <row r="12" spans="1:1">
      <c r="A12" t="s">
        <v>20</v>
      </c>
    </row>
    <row r="13" spans="1:1">
      <c r="A13" t="s">
        <v>21</v>
      </c>
    </row>
    <row r="14" spans="1:1">
      <c r="A14" t="s">
        <v>55</v>
      </c>
    </row>
    <row r="15" spans="1:1">
      <c r="A15" t="s">
        <v>22</v>
      </c>
    </row>
    <row r="16" spans="1:1">
      <c r="A16" t="s">
        <v>23</v>
      </c>
    </row>
    <row r="17" spans="1:1">
      <c r="A17" t="s">
        <v>24</v>
      </c>
    </row>
    <row r="19" spans="1:1">
      <c r="A19" t="s">
        <v>56</v>
      </c>
    </row>
    <row r="20" spans="1:1">
      <c r="A20" t="s">
        <v>26</v>
      </c>
    </row>
    <row r="21" spans="1:1">
      <c r="A21" t="s">
        <v>25</v>
      </c>
    </row>
    <row r="22" spans="1:1">
      <c r="A22" t="s">
        <v>57</v>
      </c>
    </row>
    <row r="24" spans="1:1">
      <c r="A24" t="s">
        <v>72</v>
      </c>
    </row>
    <row r="25" spans="1:1">
      <c r="A25" t="s">
        <v>29</v>
      </c>
    </row>
    <row r="26" spans="1:1">
      <c r="A26" t="s">
        <v>30</v>
      </c>
    </row>
    <row r="27" spans="1:1">
      <c r="A27" t="s">
        <v>31</v>
      </c>
    </row>
    <row r="28" spans="1:1">
      <c r="A28" t="s">
        <v>32</v>
      </c>
    </row>
    <row r="29" spans="1:1">
      <c r="A29" t="s">
        <v>46</v>
      </c>
    </row>
    <row r="31" spans="1:1">
      <c r="A31" t="s">
        <v>48</v>
      </c>
    </row>
    <row r="32" spans="1:1">
      <c r="A32" t="s">
        <v>66</v>
      </c>
    </row>
    <row r="33" spans="1:1">
      <c r="A33" t="s">
        <v>67</v>
      </c>
    </row>
    <row r="34" spans="1:1">
      <c r="A34" t="s">
        <v>47</v>
      </c>
    </row>
    <row r="35" spans="1:1">
      <c r="A35" t="s">
        <v>30</v>
      </c>
    </row>
    <row r="36" spans="1:1">
      <c r="A36" t="s">
        <v>49</v>
      </c>
    </row>
    <row r="37" spans="1:1">
      <c r="A37" s="36" t="s">
        <v>59</v>
      </c>
    </row>
    <row r="38" spans="1:1">
      <c r="A38" t="s">
        <v>58</v>
      </c>
    </row>
    <row r="39" spans="1:1">
      <c r="A39" t="s">
        <v>60</v>
      </c>
    </row>
    <row r="40" spans="1:1">
      <c r="A40" t="s">
        <v>61</v>
      </c>
    </row>
    <row r="42" spans="1:1">
      <c r="A42" t="s">
        <v>33</v>
      </c>
    </row>
    <row r="43" spans="1:1">
      <c r="A43" t="s">
        <v>37</v>
      </c>
    </row>
    <row r="44" spans="1:1">
      <c r="A44" t="s">
        <v>34</v>
      </c>
    </row>
    <row r="45" spans="1:1">
      <c r="A45" t="s">
        <v>35</v>
      </c>
    </row>
    <row r="46" spans="1:1">
      <c r="A46" t="s">
        <v>36</v>
      </c>
    </row>
    <row r="47" spans="1:1">
      <c r="A47" t="s">
        <v>38</v>
      </c>
    </row>
    <row r="48" spans="1:1">
      <c r="A48" t="s">
        <v>39</v>
      </c>
    </row>
    <row r="49" spans="1:1">
      <c r="A49" t="s">
        <v>40</v>
      </c>
    </row>
    <row r="51" spans="1:1">
      <c r="A51" t="s">
        <v>41</v>
      </c>
    </row>
    <row r="52" spans="1:1">
      <c r="A52" t="s">
        <v>42</v>
      </c>
    </row>
    <row r="53" spans="1:1">
      <c r="A53" t="s">
        <v>43</v>
      </c>
    </row>
    <row r="54" spans="1:1">
      <c r="A54" s="16" t="s">
        <v>44</v>
      </c>
    </row>
    <row r="55" spans="1:1">
      <c r="A55" t="s">
        <v>45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T65"/>
  <sheetViews>
    <sheetView showGridLines="0" workbookViewId="0">
      <selection activeCell="D5" sqref="D5:D7"/>
    </sheetView>
  </sheetViews>
  <sheetFormatPr baseColWidth="10" defaultRowHeight="12.75"/>
  <cols>
    <col min="1" max="1" width="5.7109375" customWidth="1"/>
    <col min="3" max="4" width="9.7109375" customWidth="1"/>
    <col min="5" max="5" width="4.7109375" customWidth="1"/>
    <col min="6" max="6" width="9.7109375" customWidth="1"/>
    <col min="7" max="8" width="10.7109375" customWidth="1"/>
  </cols>
  <sheetData>
    <row r="2" spans="2:20" ht="12.75" customHeight="1">
      <c r="B2" s="46" t="s">
        <v>28</v>
      </c>
      <c r="C2" s="47"/>
      <c r="D2" s="47"/>
      <c r="E2" s="47"/>
      <c r="F2" s="47"/>
      <c r="G2" s="47"/>
      <c r="H2" s="48"/>
      <c r="S2" s="1" t="s">
        <v>4</v>
      </c>
      <c r="T2" s="1" t="s">
        <v>5</v>
      </c>
    </row>
    <row r="3" spans="2:20" ht="12.75" customHeight="1">
      <c r="B3" s="49"/>
      <c r="C3" s="50"/>
      <c r="D3" s="50"/>
      <c r="E3" s="50"/>
      <c r="F3" s="50"/>
      <c r="G3" s="50"/>
      <c r="H3" s="51"/>
      <c r="S3" s="2">
        <v>1</v>
      </c>
      <c r="T3" s="2">
        <v>1</v>
      </c>
    </row>
    <row r="4" spans="2:20" ht="13.5" thickBot="1">
      <c r="S4" s="3">
        <v>1.25</v>
      </c>
      <c r="T4" s="3" t="s">
        <v>6</v>
      </c>
    </row>
    <row r="5" spans="2:20" ht="12.75" customHeight="1" thickBot="1">
      <c r="B5" s="55" t="s">
        <v>1</v>
      </c>
      <c r="C5" s="56"/>
      <c r="D5" s="61"/>
      <c r="S5" s="3">
        <v>1.5</v>
      </c>
      <c r="T5" s="3">
        <v>1.5</v>
      </c>
    </row>
    <row r="6" spans="2:20" ht="13.5" thickBot="1">
      <c r="B6" s="57"/>
      <c r="C6" s="58"/>
      <c r="D6" s="62"/>
      <c r="F6" s="64" t="str">
        <f>IF(D5="","","Punkteeinteilung :")</f>
        <v/>
      </c>
      <c r="G6" s="65"/>
      <c r="H6" s="17" t="str">
        <f>IF(D5="","",IF(D5&lt;50.1,0.1,0.5))</f>
        <v/>
      </c>
      <c r="S6" s="3">
        <v>1.75</v>
      </c>
      <c r="T6" s="3" t="s">
        <v>7</v>
      </c>
    </row>
    <row r="7" spans="2:20" ht="13.5" thickBot="1">
      <c r="B7" s="59"/>
      <c r="C7" s="60"/>
      <c r="D7" s="63"/>
      <c r="S7" s="3">
        <v>2</v>
      </c>
      <c r="T7" s="3">
        <v>2</v>
      </c>
    </row>
    <row r="8" spans="2:20">
      <c r="S8" s="3">
        <v>2.25</v>
      </c>
      <c r="T8" s="3" t="s">
        <v>8</v>
      </c>
    </row>
    <row r="9" spans="2:20" ht="13.5" thickBot="1">
      <c r="B9" s="66" t="s">
        <v>2</v>
      </c>
      <c r="C9" s="67"/>
      <c r="D9" s="10" t="s">
        <v>3</v>
      </c>
      <c r="E9" s="72" t="str">
        <f>IF(OR(D5="",D10=""),"","Dezimal- Note")</f>
        <v/>
      </c>
      <c r="F9" s="73"/>
      <c r="G9" s="9" t="str">
        <f>IF(OR(D5="",D10=""),"",H6&amp;" "&amp;"-"&amp;" "&amp;"Teilung")</f>
        <v/>
      </c>
      <c r="H9" s="9" t="str">
        <f>IF(OR(D5="",D10=""),"","Usus")</f>
        <v/>
      </c>
      <c r="S9" s="3">
        <v>2.5</v>
      </c>
      <c r="T9" s="3">
        <v>2.5</v>
      </c>
    </row>
    <row r="10" spans="2:20" ht="12.75" customHeight="1">
      <c r="B10" s="68"/>
      <c r="C10" s="69"/>
      <c r="D10" s="61"/>
      <c r="E10" s="37" t="str">
        <f>IF(OR(D10="",D10&gt;D5),"",6-(5*D10)/D5)</f>
        <v/>
      </c>
      <c r="F10" s="38"/>
      <c r="G10" s="43" t="str">
        <f>IF(E10="","",INT(10*E10+0.5)/10)</f>
        <v/>
      </c>
      <c r="H10" s="43" t="str">
        <f>IF(E10="","",VLOOKUP(E10,$S$3:$T$23,2))</f>
        <v/>
      </c>
      <c r="S10" s="3">
        <v>2.75</v>
      </c>
      <c r="T10" s="3" t="s">
        <v>9</v>
      </c>
    </row>
    <row r="11" spans="2:20">
      <c r="B11" s="68"/>
      <c r="C11" s="69"/>
      <c r="D11" s="62"/>
      <c r="E11" s="39"/>
      <c r="F11" s="40"/>
      <c r="G11" s="44"/>
      <c r="H11" s="44"/>
      <c r="S11" s="3">
        <v>3</v>
      </c>
      <c r="T11" s="3">
        <v>3</v>
      </c>
    </row>
    <row r="12" spans="2:20" ht="13.5" thickBot="1">
      <c r="B12" s="70"/>
      <c r="C12" s="71"/>
      <c r="D12" s="63"/>
      <c r="E12" s="41"/>
      <c r="F12" s="42"/>
      <c r="G12" s="45"/>
      <c r="H12" s="45"/>
      <c r="S12" s="3">
        <v>3.25</v>
      </c>
      <c r="T12" s="3" t="s">
        <v>10</v>
      </c>
    </row>
    <row r="13" spans="2:20">
      <c r="S13" s="3">
        <v>3.5</v>
      </c>
      <c r="T13" s="3">
        <v>3.5</v>
      </c>
    </row>
    <row r="14" spans="2:20" ht="15.75">
      <c r="C14" s="11" t="str">
        <f>IF(D5="","","Note")</f>
        <v/>
      </c>
      <c r="D14" s="52" t="str">
        <f>IF(D5="","","Punkte")</f>
        <v/>
      </c>
      <c r="E14" s="53"/>
      <c r="F14" s="54"/>
      <c r="S14" s="3">
        <v>3.75</v>
      </c>
      <c r="T14" s="3" t="s">
        <v>11</v>
      </c>
    </row>
    <row r="15" spans="2:20">
      <c r="C15" s="10" t="str">
        <f>IF(D5="","",1)</f>
        <v/>
      </c>
      <c r="D15" s="30" t="str">
        <f>IF(F16="","",F16+$H$6)</f>
        <v/>
      </c>
      <c r="E15" s="13" t="str">
        <f>IF($D$5="","","-")</f>
        <v/>
      </c>
      <c r="F15" s="33" t="str">
        <f>IF(D5="","",D5)</f>
        <v/>
      </c>
      <c r="S15" s="3">
        <v>4</v>
      </c>
      <c r="T15" s="3">
        <v>4</v>
      </c>
    </row>
    <row r="16" spans="2:20">
      <c r="C16" s="7" t="str">
        <f>IF($D$5="","",C15+0.1)</f>
        <v/>
      </c>
      <c r="D16" s="31" t="str">
        <f t="shared" ref="D16:D64" si="0">IF(F17="","",F17+$H$6)</f>
        <v/>
      </c>
      <c r="E16" s="5" t="str">
        <f t="shared" ref="E16:E65" si="1">IF($D$5="","","-")</f>
        <v/>
      </c>
      <c r="F16" s="34" t="str">
        <f>IF($D$5="","",INT(((6-(C16-0.05))/5*$D$5)/$H$6+$H$6)*$H$6)</f>
        <v/>
      </c>
      <c r="S16" s="3">
        <v>4.25</v>
      </c>
      <c r="T16" s="3" t="s">
        <v>12</v>
      </c>
    </row>
    <row r="17" spans="3:20">
      <c r="C17" s="7" t="str">
        <f t="shared" ref="C17:C65" si="2">IF($D$5="","",C16+0.1)</f>
        <v/>
      </c>
      <c r="D17" s="31" t="str">
        <f t="shared" si="0"/>
        <v/>
      </c>
      <c r="E17" s="5" t="str">
        <f t="shared" si="1"/>
        <v/>
      </c>
      <c r="F17" s="34" t="str">
        <f t="shared" ref="F17:F65" si="3">IF($D$5="","",INT(((6-(C17-0.05))/5*$D$5)/$H$6+$H$6)*$H$6)</f>
        <v/>
      </c>
      <c r="S17" s="3">
        <v>4.5</v>
      </c>
      <c r="T17" s="3">
        <v>4.5</v>
      </c>
    </row>
    <row r="18" spans="3:20">
      <c r="C18" s="7" t="str">
        <f t="shared" si="2"/>
        <v/>
      </c>
      <c r="D18" s="31" t="str">
        <f t="shared" si="0"/>
        <v/>
      </c>
      <c r="E18" s="5" t="str">
        <f t="shared" si="1"/>
        <v/>
      </c>
      <c r="F18" s="34" t="str">
        <f t="shared" si="3"/>
        <v/>
      </c>
      <c r="S18" s="3">
        <v>4.75</v>
      </c>
      <c r="T18" s="3" t="s">
        <v>13</v>
      </c>
    </row>
    <row r="19" spans="3:20">
      <c r="C19" s="7" t="str">
        <f t="shared" si="2"/>
        <v/>
      </c>
      <c r="D19" s="31" t="str">
        <f t="shared" si="0"/>
        <v/>
      </c>
      <c r="E19" s="5" t="str">
        <f t="shared" si="1"/>
        <v/>
      </c>
      <c r="F19" s="34" t="str">
        <f t="shared" si="3"/>
        <v/>
      </c>
      <c r="S19" s="3">
        <v>5</v>
      </c>
      <c r="T19" s="3">
        <v>5</v>
      </c>
    </row>
    <row r="20" spans="3:20">
      <c r="C20" s="7" t="str">
        <f t="shared" si="2"/>
        <v/>
      </c>
      <c r="D20" s="31" t="str">
        <f t="shared" si="0"/>
        <v/>
      </c>
      <c r="E20" s="5" t="str">
        <f t="shared" si="1"/>
        <v/>
      </c>
      <c r="F20" s="34" t="str">
        <f t="shared" si="3"/>
        <v/>
      </c>
      <c r="S20" s="3">
        <v>5.25</v>
      </c>
      <c r="T20" s="3" t="s">
        <v>14</v>
      </c>
    </row>
    <row r="21" spans="3:20">
      <c r="C21" s="7" t="str">
        <f t="shared" si="2"/>
        <v/>
      </c>
      <c r="D21" s="31" t="str">
        <f t="shared" si="0"/>
        <v/>
      </c>
      <c r="E21" s="5" t="str">
        <f t="shared" si="1"/>
        <v/>
      </c>
      <c r="F21" s="34" t="str">
        <f t="shared" si="3"/>
        <v/>
      </c>
      <c r="S21" s="3">
        <v>5.5</v>
      </c>
      <c r="T21" s="3">
        <v>5.5</v>
      </c>
    </row>
    <row r="22" spans="3:20">
      <c r="C22" s="7" t="str">
        <f t="shared" si="2"/>
        <v/>
      </c>
      <c r="D22" s="31" t="str">
        <f t="shared" si="0"/>
        <v/>
      </c>
      <c r="E22" s="5" t="str">
        <f t="shared" si="1"/>
        <v/>
      </c>
      <c r="F22" s="34" t="str">
        <f t="shared" si="3"/>
        <v/>
      </c>
      <c r="S22" s="3">
        <v>5.75</v>
      </c>
      <c r="T22" s="3" t="s">
        <v>15</v>
      </c>
    </row>
    <row r="23" spans="3:20">
      <c r="C23" s="7" t="str">
        <f t="shared" si="2"/>
        <v/>
      </c>
      <c r="D23" s="31" t="str">
        <f t="shared" si="0"/>
        <v/>
      </c>
      <c r="E23" s="5" t="str">
        <f t="shared" si="1"/>
        <v/>
      </c>
      <c r="F23" s="34" t="str">
        <f t="shared" si="3"/>
        <v/>
      </c>
      <c r="S23" s="4">
        <v>6</v>
      </c>
      <c r="T23" s="4">
        <v>6</v>
      </c>
    </row>
    <row r="24" spans="3:20">
      <c r="C24" s="7" t="str">
        <f t="shared" si="2"/>
        <v/>
      </c>
      <c r="D24" s="31" t="str">
        <f t="shared" si="0"/>
        <v/>
      </c>
      <c r="E24" s="5" t="str">
        <f t="shared" si="1"/>
        <v/>
      </c>
      <c r="F24" s="34" t="str">
        <f t="shared" si="3"/>
        <v/>
      </c>
    </row>
    <row r="25" spans="3:20">
      <c r="C25" s="7" t="str">
        <f t="shared" si="2"/>
        <v/>
      </c>
      <c r="D25" s="31" t="str">
        <f t="shared" si="0"/>
        <v/>
      </c>
      <c r="E25" s="5" t="str">
        <f t="shared" si="1"/>
        <v/>
      </c>
      <c r="F25" s="34" t="str">
        <f t="shared" si="3"/>
        <v/>
      </c>
    </row>
    <row r="26" spans="3:20">
      <c r="C26" s="7" t="str">
        <f t="shared" si="2"/>
        <v/>
      </c>
      <c r="D26" s="31" t="str">
        <f t="shared" si="0"/>
        <v/>
      </c>
      <c r="E26" s="5" t="str">
        <f t="shared" si="1"/>
        <v/>
      </c>
      <c r="F26" s="34" t="str">
        <f t="shared" si="3"/>
        <v/>
      </c>
    </row>
    <row r="27" spans="3:20">
      <c r="C27" s="7" t="str">
        <f t="shared" si="2"/>
        <v/>
      </c>
      <c r="D27" s="31" t="str">
        <f t="shared" si="0"/>
        <v/>
      </c>
      <c r="E27" s="5" t="str">
        <f t="shared" si="1"/>
        <v/>
      </c>
      <c r="F27" s="34" t="str">
        <f t="shared" si="3"/>
        <v/>
      </c>
    </row>
    <row r="28" spans="3:20">
      <c r="C28" s="7" t="str">
        <f t="shared" si="2"/>
        <v/>
      </c>
      <c r="D28" s="31" t="str">
        <f t="shared" si="0"/>
        <v/>
      </c>
      <c r="E28" s="5" t="str">
        <f t="shared" si="1"/>
        <v/>
      </c>
      <c r="F28" s="34" t="str">
        <f t="shared" si="3"/>
        <v/>
      </c>
    </row>
    <row r="29" spans="3:20">
      <c r="C29" s="7" t="str">
        <f t="shared" si="2"/>
        <v/>
      </c>
      <c r="D29" s="31" t="str">
        <f t="shared" si="0"/>
        <v/>
      </c>
      <c r="E29" s="5" t="str">
        <f t="shared" si="1"/>
        <v/>
      </c>
      <c r="F29" s="34" t="str">
        <f t="shared" si="3"/>
        <v/>
      </c>
    </row>
    <row r="30" spans="3:20">
      <c r="C30" s="7" t="str">
        <f t="shared" si="2"/>
        <v/>
      </c>
      <c r="D30" s="31" t="str">
        <f t="shared" si="0"/>
        <v/>
      </c>
      <c r="E30" s="5" t="str">
        <f t="shared" si="1"/>
        <v/>
      </c>
      <c r="F30" s="34" t="str">
        <f t="shared" si="3"/>
        <v/>
      </c>
    </row>
    <row r="31" spans="3:20">
      <c r="C31" s="7" t="str">
        <f t="shared" si="2"/>
        <v/>
      </c>
      <c r="D31" s="31" t="str">
        <f t="shared" si="0"/>
        <v/>
      </c>
      <c r="E31" s="5" t="str">
        <f t="shared" si="1"/>
        <v/>
      </c>
      <c r="F31" s="34" t="str">
        <f t="shared" si="3"/>
        <v/>
      </c>
    </row>
    <row r="32" spans="3:20">
      <c r="C32" s="7" t="str">
        <f t="shared" si="2"/>
        <v/>
      </c>
      <c r="D32" s="31" t="str">
        <f t="shared" si="0"/>
        <v/>
      </c>
      <c r="E32" s="5" t="str">
        <f t="shared" si="1"/>
        <v/>
      </c>
      <c r="F32" s="34" t="str">
        <f t="shared" si="3"/>
        <v/>
      </c>
    </row>
    <row r="33" spans="3:6">
      <c r="C33" s="7" t="str">
        <f t="shared" si="2"/>
        <v/>
      </c>
      <c r="D33" s="31" t="str">
        <f t="shared" si="0"/>
        <v/>
      </c>
      <c r="E33" s="5" t="str">
        <f t="shared" si="1"/>
        <v/>
      </c>
      <c r="F33" s="34" t="str">
        <f t="shared" si="3"/>
        <v/>
      </c>
    </row>
    <row r="34" spans="3:6">
      <c r="C34" s="7" t="str">
        <f t="shared" si="2"/>
        <v/>
      </c>
      <c r="D34" s="31" t="str">
        <f t="shared" si="0"/>
        <v/>
      </c>
      <c r="E34" s="5" t="str">
        <f t="shared" si="1"/>
        <v/>
      </c>
      <c r="F34" s="34" t="str">
        <f t="shared" si="3"/>
        <v/>
      </c>
    </row>
    <row r="35" spans="3:6">
      <c r="C35" s="7" t="str">
        <f t="shared" si="2"/>
        <v/>
      </c>
      <c r="D35" s="31" t="str">
        <f t="shared" si="0"/>
        <v/>
      </c>
      <c r="E35" s="5" t="str">
        <f t="shared" si="1"/>
        <v/>
      </c>
      <c r="F35" s="34" t="str">
        <f t="shared" si="3"/>
        <v/>
      </c>
    </row>
    <row r="36" spans="3:6">
      <c r="C36" s="7" t="str">
        <f t="shared" si="2"/>
        <v/>
      </c>
      <c r="D36" s="31" t="str">
        <f t="shared" si="0"/>
        <v/>
      </c>
      <c r="E36" s="5" t="str">
        <f t="shared" si="1"/>
        <v/>
      </c>
      <c r="F36" s="34" t="str">
        <f t="shared" si="3"/>
        <v/>
      </c>
    </row>
    <row r="37" spans="3:6">
      <c r="C37" s="7" t="str">
        <f t="shared" si="2"/>
        <v/>
      </c>
      <c r="D37" s="31" t="str">
        <f t="shared" si="0"/>
        <v/>
      </c>
      <c r="E37" s="5" t="str">
        <f t="shared" si="1"/>
        <v/>
      </c>
      <c r="F37" s="34" t="str">
        <f t="shared" si="3"/>
        <v/>
      </c>
    </row>
    <row r="38" spans="3:6">
      <c r="C38" s="7" t="str">
        <f t="shared" si="2"/>
        <v/>
      </c>
      <c r="D38" s="31" t="str">
        <f t="shared" si="0"/>
        <v/>
      </c>
      <c r="E38" s="5" t="str">
        <f t="shared" si="1"/>
        <v/>
      </c>
      <c r="F38" s="34" t="str">
        <f t="shared" si="3"/>
        <v/>
      </c>
    </row>
    <row r="39" spans="3:6">
      <c r="C39" s="7" t="str">
        <f t="shared" si="2"/>
        <v/>
      </c>
      <c r="D39" s="31" t="str">
        <f t="shared" si="0"/>
        <v/>
      </c>
      <c r="E39" s="5" t="str">
        <f t="shared" si="1"/>
        <v/>
      </c>
      <c r="F39" s="34" t="str">
        <f t="shared" si="3"/>
        <v/>
      </c>
    </row>
    <row r="40" spans="3:6">
      <c r="C40" s="7" t="str">
        <f t="shared" si="2"/>
        <v/>
      </c>
      <c r="D40" s="31" t="str">
        <f t="shared" si="0"/>
        <v/>
      </c>
      <c r="E40" s="5" t="str">
        <f t="shared" si="1"/>
        <v/>
      </c>
      <c r="F40" s="34" t="str">
        <f t="shared" si="3"/>
        <v/>
      </c>
    </row>
    <row r="41" spans="3:6">
      <c r="C41" s="7" t="str">
        <f t="shared" si="2"/>
        <v/>
      </c>
      <c r="D41" s="31" t="str">
        <f t="shared" si="0"/>
        <v/>
      </c>
      <c r="E41" s="5" t="str">
        <f t="shared" si="1"/>
        <v/>
      </c>
      <c r="F41" s="34" t="str">
        <f t="shared" si="3"/>
        <v/>
      </c>
    </row>
    <row r="42" spans="3:6">
      <c r="C42" s="7" t="str">
        <f t="shared" si="2"/>
        <v/>
      </c>
      <c r="D42" s="31" t="str">
        <f t="shared" si="0"/>
        <v/>
      </c>
      <c r="E42" s="5" t="str">
        <f t="shared" si="1"/>
        <v/>
      </c>
      <c r="F42" s="34" t="str">
        <f t="shared" si="3"/>
        <v/>
      </c>
    </row>
    <row r="43" spans="3:6">
      <c r="C43" s="7" t="str">
        <f t="shared" si="2"/>
        <v/>
      </c>
      <c r="D43" s="31" t="str">
        <f t="shared" si="0"/>
        <v/>
      </c>
      <c r="E43" s="5" t="str">
        <f t="shared" si="1"/>
        <v/>
      </c>
      <c r="F43" s="34" t="str">
        <f t="shared" si="3"/>
        <v/>
      </c>
    </row>
    <row r="44" spans="3:6">
      <c r="C44" s="7" t="str">
        <f t="shared" si="2"/>
        <v/>
      </c>
      <c r="D44" s="31" t="str">
        <f t="shared" si="0"/>
        <v/>
      </c>
      <c r="E44" s="5" t="str">
        <f t="shared" si="1"/>
        <v/>
      </c>
      <c r="F44" s="34" t="str">
        <f t="shared" si="3"/>
        <v/>
      </c>
    </row>
    <row r="45" spans="3:6">
      <c r="C45" s="7" t="str">
        <f t="shared" si="2"/>
        <v/>
      </c>
      <c r="D45" s="31" t="str">
        <f t="shared" si="0"/>
        <v/>
      </c>
      <c r="E45" s="5" t="str">
        <f t="shared" si="1"/>
        <v/>
      </c>
      <c r="F45" s="34" t="str">
        <f t="shared" si="3"/>
        <v/>
      </c>
    </row>
    <row r="46" spans="3:6">
      <c r="C46" s="7" t="str">
        <f t="shared" si="2"/>
        <v/>
      </c>
      <c r="D46" s="31" t="str">
        <f t="shared" si="0"/>
        <v/>
      </c>
      <c r="E46" s="5" t="str">
        <f t="shared" si="1"/>
        <v/>
      </c>
      <c r="F46" s="34" t="str">
        <f t="shared" si="3"/>
        <v/>
      </c>
    </row>
    <row r="47" spans="3:6">
      <c r="C47" s="7" t="str">
        <f t="shared" si="2"/>
        <v/>
      </c>
      <c r="D47" s="31" t="str">
        <f t="shared" si="0"/>
        <v/>
      </c>
      <c r="E47" s="5" t="str">
        <f t="shared" si="1"/>
        <v/>
      </c>
      <c r="F47" s="34" t="str">
        <f t="shared" si="3"/>
        <v/>
      </c>
    </row>
    <row r="48" spans="3:6">
      <c r="C48" s="7" t="str">
        <f t="shared" si="2"/>
        <v/>
      </c>
      <c r="D48" s="31" t="str">
        <f t="shared" si="0"/>
        <v/>
      </c>
      <c r="E48" s="5" t="str">
        <f t="shared" si="1"/>
        <v/>
      </c>
      <c r="F48" s="34" t="str">
        <f t="shared" si="3"/>
        <v/>
      </c>
    </row>
    <row r="49" spans="3:6">
      <c r="C49" s="7" t="str">
        <f t="shared" si="2"/>
        <v/>
      </c>
      <c r="D49" s="31" t="str">
        <f t="shared" si="0"/>
        <v/>
      </c>
      <c r="E49" s="5" t="str">
        <f t="shared" si="1"/>
        <v/>
      </c>
      <c r="F49" s="34" t="str">
        <f t="shared" si="3"/>
        <v/>
      </c>
    </row>
    <row r="50" spans="3:6">
      <c r="C50" s="7" t="str">
        <f t="shared" si="2"/>
        <v/>
      </c>
      <c r="D50" s="31" t="str">
        <f t="shared" si="0"/>
        <v/>
      </c>
      <c r="E50" s="5" t="str">
        <f t="shared" si="1"/>
        <v/>
      </c>
      <c r="F50" s="34" t="str">
        <f t="shared" si="3"/>
        <v/>
      </c>
    </row>
    <row r="51" spans="3:6">
      <c r="C51" s="7" t="str">
        <f t="shared" si="2"/>
        <v/>
      </c>
      <c r="D51" s="31" t="str">
        <f t="shared" si="0"/>
        <v/>
      </c>
      <c r="E51" s="5" t="str">
        <f t="shared" si="1"/>
        <v/>
      </c>
      <c r="F51" s="34" t="str">
        <f t="shared" si="3"/>
        <v/>
      </c>
    </row>
    <row r="52" spans="3:6">
      <c r="C52" s="7" t="str">
        <f t="shared" si="2"/>
        <v/>
      </c>
      <c r="D52" s="31" t="str">
        <f t="shared" si="0"/>
        <v/>
      </c>
      <c r="E52" s="5" t="str">
        <f t="shared" si="1"/>
        <v/>
      </c>
      <c r="F52" s="34" t="str">
        <f t="shared" si="3"/>
        <v/>
      </c>
    </row>
    <row r="53" spans="3:6">
      <c r="C53" s="7" t="str">
        <f t="shared" si="2"/>
        <v/>
      </c>
      <c r="D53" s="31" t="str">
        <f t="shared" si="0"/>
        <v/>
      </c>
      <c r="E53" s="5" t="str">
        <f t="shared" si="1"/>
        <v/>
      </c>
      <c r="F53" s="34" t="str">
        <f t="shared" si="3"/>
        <v/>
      </c>
    </row>
    <row r="54" spans="3:6">
      <c r="C54" s="7" t="str">
        <f t="shared" si="2"/>
        <v/>
      </c>
      <c r="D54" s="31" t="str">
        <f t="shared" si="0"/>
        <v/>
      </c>
      <c r="E54" s="5" t="str">
        <f t="shared" si="1"/>
        <v/>
      </c>
      <c r="F54" s="34" t="str">
        <f t="shared" si="3"/>
        <v/>
      </c>
    </row>
    <row r="55" spans="3:6">
      <c r="C55" s="7" t="str">
        <f t="shared" si="2"/>
        <v/>
      </c>
      <c r="D55" s="31" t="str">
        <f t="shared" si="0"/>
        <v/>
      </c>
      <c r="E55" s="5" t="str">
        <f t="shared" si="1"/>
        <v/>
      </c>
      <c r="F55" s="34" t="str">
        <f t="shared" si="3"/>
        <v/>
      </c>
    </row>
    <row r="56" spans="3:6">
      <c r="C56" s="7" t="str">
        <f t="shared" si="2"/>
        <v/>
      </c>
      <c r="D56" s="31" t="str">
        <f t="shared" si="0"/>
        <v/>
      </c>
      <c r="E56" s="5" t="str">
        <f t="shared" si="1"/>
        <v/>
      </c>
      <c r="F56" s="34" t="str">
        <f t="shared" si="3"/>
        <v/>
      </c>
    </row>
    <row r="57" spans="3:6">
      <c r="C57" s="7" t="str">
        <f t="shared" si="2"/>
        <v/>
      </c>
      <c r="D57" s="31" t="str">
        <f t="shared" si="0"/>
        <v/>
      </c>
      <c r="E57" s="5" t="str">
        <f t="shared" si="1"/>
        <v/>
      </c>
      <c r="F57" s="34" t="str">
        <f t="shared" si="3"/>
        <v/>
      </c>
    </row>
    <row r="58" spans="3:6">
      <c r="C58" s="7" t="str">
        <f t="shared" si="2"/>
        <v/>
      </c>
      <c r="D58" s="31" t="str">
        <f t="shared" si="0"/>
        <v/>
      </c>
      <c r="E58" s="5" t="str">
        <f t="shared" si="1"/>
        <v/>
      </c>
      <c r="F58" s="34" t="str">
        <f t="shared" si="3"/>
        <v/>
      </c>
    </row>
    <row r="59" spans="3:6">
      <c r="C59" s="7" t="str">
        <f t="shared" si="2"/>
        <v/>
      </c>
      <c r="D59" s="31" t="str">
        <f t="shared" si="0"/>
        <v/>
      </c>
      <c r="E59" s="5" t="str">
        <f t="shared" si="1"/>
        <v/>
      </c>
      <c r="F59" s="34" t="str">
        <f t="shared" si="3"/>
        <v/>
      </c>
    </row>
    <row r="60" spans="3:6">
      <c r="C60" s="7" t="str">
        <f t="shared" si="2"/>
        <v/>
      </c>
      <c r="D60" s="31" t="str">
        <f t="shared" si="0"/>
        <v/>
      </c>
      <c r="E60" s="5" t="str">
        <f t="shared" si="1"/>
        <v/>
      </c>
      <c r="F60" s="34" t="str">
        <f t="shared" si="3"/>
        <v/>
      </c>
    </row>
    <row r="61" spans="3:6">
      <c r="C61" s="7" t="str">
        <f t="shared" si="2"/>
        <v/>
      </c>
      <c r="D61" s="31" t="str">
        <f t="shared" si="0"/>
        <v/>
      </c>
      <c r="E61" s="5" t="str">
        <f t="shared" si="1"/>
        <v/>
      </c>
      <c r="F61" s="34" t="str">
        <f t="shared" si="3"/>
        <v/>
      </c>
    </row>
    <row r="62" spans="3:6">
      <c r="C62" s="7" t="str">
        <f t="shared" si="2"/>
        <v/>
      </c>
      <c r="D62" s="31" t="str">
        <f t="shared" si="0"/>
        <v/>
      </c>
      <c r="E62" s="5" t="str">
        <f t="shared" si="1"/>
        <v/>
      </c>
      <c r="F62" s="34" t="str">
        <f t="shared" si="3"/>
        <v/>
      </c>
    </row>
    <row r="63" spans="3:6">
      <c r="C63" s="7" t="str">
        <f t="shared" si="2"/>
        <v/>
      </c>
      <c r="D63" s="31" t="str">
        <f t="shared" si="0"/>
        <v/>
      </c>
      <c r="E63" s="5" t="str">
        <f t="shared" si="1"/>
        <v/>
      </c>
      <c r="F63" s="34" t="str">
        <f t="shared" si="3"/>
        <v/>
      </c>
    </row>
    <row r="64" spans="3:6">
      <c r="C64" s="7" t="str">
        <f t="shared" si="2"/>
        <v/>
      </c>
      <c r="D64" s="31" t="str">
        <f t="shared" si="0"/>
        <v/>
      </c>
      <c r="E64" s="5" t="str">
        <f t="shared" si="1"/>
        <v/>
      </c>
      <c r="F64" s="34" t="str">
        <f t="shared" si="3"/>
        <v/>
      </c>
    </row>
    <row r="65" spans="3:6">
      <c r="C65" s="8" t="str">
        <f t="shared" si="2"/>
        <v/>
      </c>
      <c r="D65" s="32" t="str">
        <f>IF(D5="","",0)</f>
        <v/>
      </c>
      <c r="E65" s="6" t="str">
        <f t="shared" si="1"/>
        <v/>
      </c>
      <c r="F65" s="35" t="str">
        <f t="shared" si="3"/>
        <v/>
      </c>
    </row>
  </sheetData>
  <sheetProtection password="CBC9" sheet="1" objects="1" scenarios="1" selectLockedCells="1"/>
  <mergeCells count="11">
    <mergeCell ref="E9:F9"/>
    <mergeCell ref="E10:F12"/>
    <mergeCell ref="G10:G12"/>
    <mergeCell ref="B2:H3"/>
    <mergeCell ref="H10:H12"/>
    <mergeCell ref="D14:F14"/>
    <mergeCell ref="B5:C7"/>
    <mergeCell ref="D10:D12"/>
    <mergeCell ref="F6:G6"/>
    <mergeCell ref="B9:C12"/>
    <mergeCell ref="D5:D7"/>
  </mergeCells>
  <phoneticPr fontId="1" type="noConversion"/>
  <conditionalFormatting sqref="C14:F65">
    <cfRule type="expression" dxfId="6" priority="1" stopIfTrue="1">
      <formula>$D$5=""</formula>
    </cfRule>
  </conditionalFormatting>
  <conditionalFormatting sqref="F6:H6">
    <cfRule type="expression" dxfId="5" priority="2" stopIfTrue="1">
      <formula>$D$5=""</formula>
    </cfRule>
  </conditionalFormatting>
  <conditionalFormatting sqref="E9:F12 H9:H12 G9">
    <cfRule type="expression" dxfId="4" priority="3" stopIfTrue="1">
      <formula>OR($D$5="",$D$10="")</formula>
    </cfRule>
  </conditionalFormatting>
  <conditionalFormatting sqref="G10:G12">
    <cfRule type="expression" dxfId="3" priority="4" stopIfTrue="1">
      <formula>OR($D$5="",$D$10="")</formula>
    </cfRule>
  </conditionalFormatting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43"/>
  <sheetViews>
    <sheetView showGridLines="0" workbookViewId="0">
      <selection activeCell="A42" sqref="A42"/>
    </sheetView>
  </sheetViews>
  <sheetFormatPr baseColWidth="10" defaultRowHeight="12.75"/>
  <sheetData>
    <row r="1" spans="1:1">
      <c r="A1" t="s">
        <v>16</v>
      </c>
    </row>
    <row r="2" spans="1:1">
      <c r="A2" t="s">
        <v>17</v>
      </c>
    </row>
    <row r="4" spans="1:1">
      <c r="A4" t="s">
        <v>62</v>
      </c>
    </row>
    <row r="5" spans="1:1">
      <c r="A5" t="s">
        <v>69</v>
      </c>
    </row>
    <row r="6" spans="1:1">
      <c r="A6" t="s">
        <v>64</v>
      </c>
    </row>
    <row r="7" spans="1:1">
      <c r="A7" t="s">
        <v>63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3" spans="1:1">
      <c r="A13" t="s">
        <v>73</v>
      </c>
    </row>
    <row r="14" spans="1:1">
      <c r="A14" t="s">
        <v>29</v>
      </c>
    </row>
    <row r="15" spans="1:1">
      <c r="A15" t="s">
        <v>30</v>
      </c>
    </row>
    <row r="16" spans="1:1">
      <c r="A16" t="s">
        <v>31</v>
      </c>
    </row>
    <row r="17" spans="1:1">
      <c r="A17" t="s">
        <v>32</v>
      </c>
    </row>
    <row r="18" spans="1:1">
      <c r="A18" t="s">
        <v>46</v>
      </c>
    </row>
    <row r="20" spans="1:1">
      <c r="A20" t="s">
        <v>65</v>
      </c>
    </row>
    <row r="21" spans="1:1">
      <c r="A21" t="s">
        <v>66</v>
      </c>
    </row>
    <row r="22" spans="1:1">
      <c r="A22" t="s">
        <v>67</v>
      </c>
    </row>
    <row r="23" spans="1:1">
      <c r="A23" t="s">
        <v>47</v>
      </c>
    </row>
    <row r="24" spans="1:1">
      <c r="A24" t="s">
        <v>68</v>
      </c>
    </row>
    <row r="25" spans="1:1">
      <c r="A25" s="36" t="s">
        <v>59</v>
      </c>
    </row>
    <row r="26" spans="1:1">
      <c r="A26" t="s">
        <v>50</v>
      </c>
    </row>
    <row r="27" spans="1:1">
      <c r="A27" t="s">
        <v>60</v>
      </c>
    </row>
    <row r="28" spans="1:1">
      <c r="A28" t="s">
        <v>61</v>
      </c>
    </row>
    <row r="30" spans="1:1">
      <c r="A30" t="s">
        <v>33</v>
      </c>
    </row>
    <row r="31" spans="1:1">
      <c r="A31" t="s">
        <v>37</v>
      </c>
    </row>
    <row r="32" spans="1:1">
      <c r="A32" t="s">
        <v>34</v>
      </c>
    </row>
    <row r="33" spans="1:1">
      <c r="A33" t="s">
        <v>35</v>
      </c>
    </row>
    <row r="34" spans="1:1">
      <c r="A34" t="s">
        <v>36</v>
      </c>
    </row>
    <row r="35" spans="1:1">
      <c r="A35" t="s">
        <v>38</v>
      </c>
    </row>
    <row r="36" spans="1:1">
      <c r="A36" t="s">
        <v>39</v>
      </c>
    </row>
    <row r="37" spans="1:1">
      <c r="A37" t="s">
        <v>40</v>
      </c>
    </row>
    <row r="39" spans="1:1">
      <c r="A39" t="s">
        <v>41</v>
      </c>
    </row>
    <row r="40" spans="1:1">
      <c r="A40" t="s">
        <v>42</v>
      </c>
    </row>
    <row r="41" spans="1:1">
      <c r="A41" t="s">
        <v>43</v>
      </c>
    </row>
    <row r="42" spans="1:1">
      <c r="A42" s="16" t="s">
        <v>44</v>
      </c>
    </row>
    <row r="43" spans="1:1">
      <c r="A43" t="s">
        <v>45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B2:T26"/>
  <sheetViews>
    <sheetView showGridLines="0" workbookViewId="0">
      <selection activeCell="D5" sqref="D5:E7"/>
    </sheetView>
  </sheetViews>
  <sheetFormatPr baseColWidth="10" defaultRowHeight="12.75"/>
  <cols>
    <col min="1" max="1" width="5.7109375" customWidth="1"/>
    <col min="2" max="3" width="9.7109375" customWidth="1"/>
    <col min="4" max="4" width="4.7109375" customWidth="1"/>
    <col min="5" max="5" width="9.7109375" customWidth="1"/>
    <col min="6" max="8" width="12.28515625" customWidth="1"/>
  </cols>
  <sheetData>
    <row r="2" spans="2:20">
      <c r="B2" s="92" t="s">
        <v>27</v>
      </c>
      <c r="C2" s="93"/>
      <c r="D2" s="93"/>
      <c r="E2" s="93"/>
      <c r="F2" s="93"/>
      <c r="G2" s="94"/>
      <c r="S2" s="1" t="s">
        <v>4</v>
      </c>
      <c r="T2" s="1" t="s">
        <v>5</v>
      </c>
    </row>
    <row r="3" spans="2:20">
      <c r="B3" s="95"/>
      <c r="C3" s="96"/>
      <c r="D3" s="96"/>
      <c r="E3" s="96"/>
      <c r="F3" s="96"/>
      <c r="G3" s="97"/>
      <c r="S3" s="2">
        <v>1</v>
      </c>
      <c r="T3" s="2">
        <v>1</v>
      </c>
    </row>
    <row r="4" spans="2:20" ht="13.5" thickBot="1">
      <c r="S4" s="3">
        <v>1.25</v>
      </c>
      <c r="T4" s="3" t="s">
        <v>6</v>
      </c>
    </row>
    <row r="5" spans="2:20">
      <c r="B5" s="66" t="s">
        <v>0</v>
      </c>
      <c r="C5" s="98"/>
      <c r="D5" s="86"/>
      <c r="E5" s="87"/>
      <c r="S5" s="3">
        <v>1.5</v>
      </c>
      <c r="T5" s="3">
        <v>1.5</v>
      </c>
    </row>
    <row r="6" spans="2:20">
      <c r="B6" s="68"/>
      <c r="C6" s="69"/>
      <c r="D6" s="88"/>
      <c r="E6" s="89"/>
      <c r="S6" s="3">
        <v>1.75</v>
      </c>
      <c r="T6" s="3" t="s">
        <v>7</v>
      </c>
    </row>
    <row r="7" spans="2:20" ht="13.5" thickBot="1">
      <c r="B7" s="70"/>
      <c r="C7" s="71"/>
      <c r="D7" s="90"/>
      <c r="E7" s="91"/>
      <c r="S7" s="3">
        <v>2</v>
      </c>
      <c r="T7" s="3">
        <v>2</v>
      </c>
    </row>
    <row r="8" spans="2:20" ht="13.5" thickBot="1">
      <c r="S8" s="3">
        <v>2.25</v>
      </c>
      <c r="T8" s="3" t="s">
        <v>8</v>
      </c>
    </row>
    <row r="9" spans="2:20" ht="12.75" customHeight="1">
      <c r="B9" s="80" t="s">
        <v>51</v>
      </c>
      <c r="C9" s="81"/>
      <c r="D9" s="86"/>
      <c r="E9" s="87"/>
      <c r="F9" s="21" t="str">
        <f>IF(OR(D5="",D9=""),"","Dezimal- Note")</f>
        <v/>
      </c>
      <c r="G9" s="22" t="str">
        <f>IF(OR(D5="",D9=""),"","0,5er- Teilung")</f>
        <v/>
      </c>
      <c r="H9" s="18" t="str">
        <f>IF(OR(D5="",D9=""),"","Usus")</f>
        <v/>
      </c>
      <c r="I9" s="23"/>
      <c r="S9" s="3">
        <v>2.5</v>
      </c>
      <c r="T9" s="3">
        <v>2.5</v>
      </c>
    </row>
    <row r="10" spans="2:20" ht="12.75" customHeight="1">
      <c r="B10" s="82"/>
      <c r="C10" s="83"/>
      <c r="D10" s="88"/>
      <c r="E10" s="89"/>
      <c r="F10" s="99" t="str">
        <f>IF(OR(D9="",D9&gt;D5),"",6-(5*(D9/D5)))</f>
        <v/>
      </c>
      <c r="G10" s="102" t="str">
        <f>IF(F10="","",INT(2*F10+0.5)/2)</f>
        <v/>
      </c>
      <c r="H10" s="74" t="str">
        <f>IF(F10="","",VLOOKUP(F10,S3:T23,2))</f>
        <v/>
      </c>
      <c r="I10" s="23"/>
      <c r="S10" s="3">
        <v>2.75</v>
      </c>
      <c r="T10" s="3" t="s">
        <v>9</v>
      </c>
    </row>
    <row r="11" spans="2:20">
      <c r="B11" s="82"/>
      <c r="C11" s="83"/>
      <c r="D11" s="88"/>
      <c r="E11" s="89"/>
      <c r="F11" s="100"/>
      <c r="G11" s="103"/>
      <c r="H11" s="75"/>
      <c r="I11" s="19"/>
      <c r="S11" s="3">
        <v>3</v>
      </c>
      <c r="T11" s="3">
        <v>3</v>
      </c>
    </row>
    <row r="12" spans="2:20" ht="13.5" thickBot="1">
      <c r="B12" s="84"/>
      <c r="C12" s="85"/>
      <c r="D12" s="90"/>
      <c r="E12" s="91"/>
      <c r="F12" s="101"/>
      <c r="G12" s="104"/>
      <c r="H12" s="76"/>
      <c r="I12" s="19"/>
      <c r="S12" s="3">
        <v>3.25</v>
      </c>
      <c r="T12" s="3" t="s">
        <v>10</v>
      </c>
    </row>
    <row r="13" spans="2:20">
      <c r="B13" s="20"/>
      <c r="C13" s="20"/>
      <c r="S13" s="3">
        <v>3.5</v>
      </c>
      <c r="T13" s="3">
        <v>3.5</v>
      </c>
    </row>
    <row r="14" spans="2:20">
      <c r="S14" s="3">
        <v>3.75</v>
      </c>
      <c r="T14" s="3" t="s">
        <v>11</v>
      </c>
    </row>
    <row r="15" spans="2:20">
      <c r="B15" s="9" t="str">
        <f>IF(D5="","","Note")</f>
        <v/>
      </c>
      <c r="C15" s="77" t="str">
        <f>IF(D5="","","Punkte")</f>
        <v/>
      </c>
      <c r="D15" s="78"/>
      <c r="E15" s="79"/>
      <c r="S15" s="3">
        <v>4</v>
      </c>
      <c r="T15" s="3">
        <v>4</v>
      </c>
    </row>
    <row r="16" spans="2:20">
      <c r="B16" s="12" t="str">
        <f>IF(D5="","",1)</f>
        <v/>
      </c>
      <c r="C16" s="24" t="str">
        <f>IF($D$5="","",E17+0.5)</f>
        <v/>
      </c>
      <c r="D16" s="13" t="str">
        <f>IF($D$5="","","-")</f>
        <v/>
      </c>
      <c r="E16" s="27" t="str">
        <f>IF(D5="","",D5)</f>
        <v/>
      </c>
      <c r="S16" s="3">
        <v>4.25</v>
      </c>
      <c r="T16" s="3" t="s">
        <v>12</v>
      </c>
    </row>
    <row r="17" spans="2:20">
      <c r="B17" s="14" t="str">
        <f>IF($D$5="","",B16+0.5)</f>
        <v/>
      </c>
      <c r="C17" s="25" t="str">
        <f t="shared" ref="C17:C25" si="0">IF($D$5="","",E18+0.5)</f>
        <v/>
      </c>
      <c r="D17" s="5" t="str">
        <f t="shared" ref="D17:D26" si="1">IF($D$5="","","-")</f>
        <v/>
      </c>
      <c r="E17" s="28" t="str">
        <f>IF($D$5="","",(6-(B17-0.25))/5*$D$5)</f>
        <v/>
      </c>
      <c r="S17" s="3">
        <v>4.5</v>
      </c>
      <c r="T17" s="3">
        <v>4.5</v>
      </c>
    </row>
    <row r="18" spans="2:20">
      <c r="B18" s="14" t="str">
        <f t="shared" ref="B18:B26" si="2">IF($D$5="","",B17+0.5)</f>
        <v/>
      </c>
      <c r="C18" s="25" t="str">
        <f t="shared" si="0"/>
        <v/>
      </c>
      <c r="D18" s="5" t="str">
        <f t="shared" si="1"/>
        <v/>
      </c>
      <c r="E18" s="28" t="str">
        <f t="shared" ref="E18:E26" si="3">IF($D$5="","",(6-(B18-0.25))/5*$D$5)</f>
        <v/>
      </c>
      <c r="S18" s="3">
        <v>4.75</v>
      </c>
      <c r="T18" s="3" t="s">
        <v>13</v>
      </c>
    </row>
    <row r="19" spans="2:20">
      <c r="B19" s="14" t="str">
        <f t="shared" si="2"/>
        <v/>
      </c>
      <c r="C19" s="25" t="str">
        <f t="shared" si="0"/>
        <v/>
      </c>
      <c r="D19" s="5" t="str">
        <f t="shared" si="1"/>
        <v/>
      </c>
      <c r="E19" s="28" t="str">
        <f t="shared" si="3"/>
        <v/>
      </c>
      <c r="S19" s="3">
        <v>5</v>
      </c>
      <c r="T19" s="3">
        <v>5</v>
      </c>
    </row>
    <row r="20" spans="2:20">
      <c r="B20" s="14" t="str">
        <f t="shared" si="2"/>
        <v/>
      </c>
      <c r="C20" s="25" t="str">
        <f t="shared" si="0"/>
        <v/>
      </c>
      <c r="D20" s="5" t="str">
        <f t="shared" si="1"/>
        <v/>
      </c>
      <c r="E20" s="28" t="str">
        <f t="shared" si="3"/>
        <v/>
      </c>
      <c r="S20" s="3">
        <v>5.25</v>
      </c>
      <c r="T20" s="3" t="s">
        <v>14</v>
      </c>
    </row>
    <row r="21" spans="2:20">
      <c r="B21" s="14" t="str">
        <f t="shared" si="2"/>
        <v/>
      </c>
      <c r="C21" s="25" t="str">
        <f t="shared" si="0"/>
        <v/>
      </c>
      <c r="D21" s="5" t="str">
        <f t="shared" si="1"/>
        <v/>
      </c>
      <c r="E21" s="28" t="str">
        <f t="shared" si="3"/>
        <v/>
      </c>
      <c r="S21" s="3">
        <v>5.5</v>
      </c>
      <c r="T21" s="3">
        <v>5.5</v>
      </c>
    </row>
    <row r="22" spans="2:20">
      <c r="B22" s="14" t="str">
        <f t="shared" si="2"/>
        <v/>
      </c>
      <c r="C22" s="25" t="str">
        <f t="shared" si="0"/>
        <v/>
      </c>
      <c r="D22" s="5" t="str">
        <f t="shared" si="1"/>
        <v/>
      </c>
      <c r="E22" s="28" t="str">
        <f t="shared" si="3"/>
        <v/>
      </c>
      <c r="S22" s="3">
        <v>5.75</v>
      </c>
      <c r="T22" s="3" t="s">
        <v>15</v>
      </c>
    </row>
    <row r="23" spans="2:20">
      <c r="B23" s="14" t="str">
        <f t="shared" si="2"/>
        <v/>
      </c>
      <c r="C23" s="25" t="str">
        <f t="shared" si="0"/>
        <v/>
      </c>
      <c r="D23" s="5" t="str">
        <f t="shared" si="1"/>
        <v/>
      </c>
      <c r="E23" s="28" t="str">
        <f t="shared" si="3"/>
        <v/>
      </c>
      <c r="S23" s="4">
        <v>6</v>
      </c>
      <c r="T23" s="4">
        <v>6</v>
      </c>
    </row>
    <row r="24" spans="2:20">
      <c r="B24" s="14" t="str">
        <f t="shared" si="2"/>
        <v/>
      </c>
      <c r="C24" s="25" t="str">
        <f t="shared" si="0"/>
        <v/>
      </c>
      <c r="D24" s="5" t="str">
        <f t="shared" si="1"/>
        <v/>
      </c>
      <c r="E24" s="28" t="str">
        <f t="shared" si="3"/>
        <v/>
      </c>
    </row>
    <row r="25" spans="2:20">
      <c r="B25" s="14" t="str">
        <f t="shared" si="2"/>
        <v/>
      </c>
      <c r="C25" s="25" t="str">
        <f t="shared" si="0"/>
        <v/>
      </c>
      <c r="D25" s="5" t="str">
        <f t="shared" si="1"/>
        <v/>
      </c>
      <c r="E25" s="28" t="str">
        <f t="shared" si="3"/>
        <v/>
      </c>
    </row>
    <row r="26" spans="2:20">
      <c r="B26" s="15" t="str">
        <f t="shared" si="2"/>
        <v/>
      </c>
      <c r="C26" s="26" t="str">
        <f>IF($D$5="","",0)</f>
        <v/>
      </c>
      <c r="D26" s="6" t="str">
        <f t="shared" si="1"/>
        <v/>
      </c>
      <c r="E26" s="29" t="str">
        <f t="shared" si="3"/>
        <v/>
      </c>
    </row>
  </sheetData>
  <sheetProtection password="CBC9" sheet="1" objects="1" scenarios="1" selectLockedCells="1"/>
  <mergeCells count="9">
    <mergeCell ref="H10:H12"/>
    <mergeCell ref="C15:E15"/>
    <mergeCell ref="B9:C12"/>
    <mergeCell ref="D9:E12"/>
    <mergeCell ref="B2:G3"/>
    <mergeCell ref="B5:C7"/>
    <mergeCell ref="D5:E7"/>
    <mergeCell ref="F10:F12"/>
    <mergeCell ref="G10:G12"/>
  </mergeCells>
  <phoneticPr fontId="1" type="noConversion"/>
  <conditionalFormatting sqref="B15:B26 C16:E26">
    <cfRule type="expression" dxfId="2" priority="1" stopIfTrue="1">
      <formula>$D$5=""</formula>
    </cfRule>
  </conditionalFormatting>
  <conditionalFormatting sqref="C15:E15">
    <cfRule type="expression" dxfId="1" priority="2" stopIfTrue="1">
      <formula>$D$5=""</formula>
    </cfRule>
  </conditionalFormatting>
  <conditionalFormatting sqref="F9:H12">
    <cfRule type="expression" dxfId="0" priority="3" stopIfTrue="1">
      <formula>OR($D$5="",$D$9="")</formula>
    </cfRule>
  </conditionalFormatting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Bedienung ( 0,1 )</vt:lpstr>
      <vt:lpstr>Linearer NS ( 0,1 oder 0,5 )</vt:lpstr>
      <vt:lpstr>Bedienung ( 0,5 )</vt:lpstr>
      <vt:lpstr>Linearer NS ( 0,5 )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dcterms:created xsi:type="dcterms:W3CDTF">2012-11-27T20:08:42Z</dcterms:created>
  <dcterms:modified xsi:type="dcterms:W3CDTF">2014-10-23T06:46:40Z</dcterms:modified>
</cp:coreProperties>
</file>